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21EAC02-108D-419C-9EE9-F31E505604A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3" l="1"/>
  <c r="AQ6" i="3"/>
  <c r="AR6" i="3" s="1"/>
  <c r="AP6" i="3"/>
  <c r="AO6" i="3"/>
  <c r="AN6" i="3"/>
  <c r="AM6" i="3"/>
  <c r="AG6" i="3"/>
  <c r="AE6" i="3"/>
  <c r="AD6" i="3"/>
  <c r="AC6" i="3"/>
  <c r="AB6" i="3"/>
  <c r="AA6" i="3"/>
  <c r="W6" i="3"/>
  <c r="U6" i="3"/>
  <c r="T6" i="3"/>
  <c r="S6" i="3"/>
  <c r="R6" i="3"/>
  <c r="Q6" i="3"/>
  <c r="K6" i="3"/>
  <c r="I6" i="3"/>
  <c r="H6" i="3"/>
  <c r="G6" i="3"/>
  <c r="F6" i="3"/>
  <c r="E6" i="3"/>
  <c r="AF6" i="3" l="1"/>
  <c r="G11" i="3"/>
  <c r="K11" i="3"/>
  <c r="I11" i="3"/>
  <c r="E11" i="3"/>
  <c r="I10" i="3"/>
  <c r="H10" i="3"/>
  <c r="F10" i="3"/>
  <c r="E10" i="3"/>
  <c r="E12" i="3" s="1"/>
  <c r="G10" i="3" l="1"/>
  <c r="G12" i="3" s="1"/>
  <c r="K12" i="3"/>
  <c r="F11" i="3"/>
  <c r="F12" i="3" s="1"/>
  <c r="H11" i="3"/>
  <c r="H12" i="3" s="1"/>
  <c r="M12" i="3" s="1"/>
  <c r="I12" i="3"/>
  <c r="J11" i="3"/>
  <c r="O11" i="3"/>
  <c r="M11" i="3"/>
  <c r="L11" i="3" l="1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<sst xmlns="http://schemas.openxmlformats.org/spreadsheetml/2006/main" count="70" uniqueCount="30">
  <si>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</si>
  <si>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</si>
  <si>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</si>
  <si>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</si>
  <si>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</si>
  <si>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</si>
  <si>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</si>
  <si>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</si>
  <si>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</si>
  <si>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</si>
  <si>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</si>
  <si>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</si>
  <si>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</si>
  <si>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</si>
  <si>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</si>
  <si>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</si>
  <si>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</si>
  <si>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</si>
  <si>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</si>
  <si>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</si>
  <si>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</si>
  <si>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</si>
  <si>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</si>
  <si>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</si>
  <si>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Lippo Jun  2</t>
  </si>
  <si>
    <t>2.</t>
  </si>
  <si>
    <t>Lippo Jun = Oulun Lippo Juniorit  (2003),  kasvattajaseura</t>
  </si>
  <si>
    <t>10.</t>
  </si>
  <si>
    <t>Niilas Luukkonen</t>
  </si>
  <si>
    <t>7.3.2007   Oulu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</si>
</sst>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3" xfId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7" customWidth="1"/>
    <col min="5" max="9" width="5.42578125" customWidth="1"/>
    <col min="10" max="10" width="8.14062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7" bestFit="1" customWidth="1"/>
    <col min="23" max="23" width="0.7109375" customWidth="1"/>
    <col min="24" max="24" width="6.5703125" customWidth="1"/>
    <col min="25" max="25" width="5.7109375" customWidth="1"/>
    <col min="26" max="26" width="13.85546875" customWidth="1"/>
    <col min="27" max="31" width="5.42578125" customWidth="1"/>
    <col min="32" max="32" width="7.85546875" bestFit="1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85546875" bestFit="1" customWidth="1"/>
    <col min="45" max="45" width="0.7109375" customWidth="1"/>
  </cols>
  <sheetData>
    <row r="1" spans="1:57" x14ac:dyDescent="0.25">
      <c r="A1" s="16"/>
      <c r="B1" s="39" t="s">
        <v>28</v>
      </c>
      <c r="C1" s="2"/>
      <c r="D1" s="3"/>
      <c r="E1" s="4" t="s">
        <v>29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19</v>
      </c>
      <c r="M2" s="21"/>
      <c r="N2" s="21"/>
      <c r="O2" s="27"/>
      <c r="P2" s="6"/>
      <c r="Q2" s="17" t="s">
        <v>20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21</v>
      </c>
      <c r="AI2" s="21"/>
      <c r="AJ2" s="21"/>
      <c r="AK2" s="27"/>
      <c r="AL2" s="6"/>
      <c r="AM2" s="17" t="s">
        <v>20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65"/>
      <c r="Y4" s="65"/>
      <c r="Z4" s="66"/>
      <c r="AA4" s="65"/>
      <c r="AB4" s="65"/>
      <c r="AC4" s="65"/>
      <c r="AD4" s="65"/>
      <c r="AE4" s="65"/>
      <c r="AF4" s="67"/>
      <c r="AG4" s="68"/>
      <c r="AH4" s="40"/>
      <c r="AI4" s="7"/>
      <c r="AJ4" s="7"/>
      <c r="AK4" s="7"/>
      <c r="AL4" s="10"/>
      <c r="AM4" s="12"/>
      <c r="AN4" s="12"/>
      <c r="AO4" s="13"/>
      <c r="AP4" s="12"/>
      <c r="AQ4" s="12"/>
      <c r="AR4" s="69"/>
      <c r="AS4" s="10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8"/>
      <c r="X5" s="12">
        <v>2023</v>
      </c>
      <c r="Y5" s="12" t="s">
        <v>25</v>
      </c>
      <c r="Z5" s="1" t="s">
        <v>24</v>
      </c>
      <c r="AA5" s="12">
        <v>12</v>
      </c>
      <c r="AB5" s="12">
        <v>3</v>
      </c>
      <c r="AC5" s="12">
        <v>10</v>
      </c>
      <c r="AD5" s="12">
        <v>25</v>
      </c>
      <c r="AE5" s="12">
        <v>77</v>
      </c>
      <c r="AF5" s="64">
        <v>0.73333333333333328</v>
      </c>
      <c r="AG5" s="10">
        <v>105</v>
      </c>
      <c r="AH5" s="40"/>
      <c r="AI5" s="7"/>
      <c r="AJ5" s="7"/>
      <c r="AK5" s="7" t="s">
        <v>27</v>
      </c>
      <c r="AL5" s="10"/>
      <c r="AM5" s="12">
        <v>4</v>
      </c>
      <c r="AN5" s="12">
        <v>0</v>
      </c>
      <c r="AO5" s="13">
        <v>0</v>
      </c>
      <c r="AP5" s="12">
        <v>4</v>
      </c>
      <c r="AQ5" s="12">
        <v>18</v>
      </c>
      <c r="AR5" s="69">
        <v>0.5806</v>
      </c>
      <c r="AS5" s="18">
        <v>31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0" t="s">
        <v>13</v>
      </c>
      <c r="C6" s="61"/>
      <c r="D6" s="62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SUM(K5:K5)</f>
        <v>0</v>
      </c>
      <c r="L6" s="17"/>
      <c r="M6" s="28"/>
      <c r="N6" s="41"/>
      <c r="O6" s="42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SUM(W5:W5)</f>
        <v>0</v>
      </c>
      <c r="X6" s="54" t="s">
        <v>13</v>
      </c>
      <c r="Y6" s="11"/>
      <c r="Z6" s="9"/>
      <c r="AA6" s="35">
        <f>SUM(AA4:AA5)</f>
        <v>12</v>
      </c>
      <c r="AB6" s="35">
        <f>SUM(AB4:AB5)</f>
        <v>3</v>
      </c>
      <c r="AC6" s="35">
        <f>SUM(AC4:AC5)</f>
        <v>10</v>
      </c>
      <c r="AD6" s="35">
        <f>SUM(AD4:AD5)</f>
        <v>25</v>
      </c>
      <c r="AE6" s="35">
        <f>SUM(AE4:AE5)</f>
        <v>77</v>
      </c>
      <c r="AF6" s="36">
        <f>PRODUCT(AE6/AG6)</f>
        <v>0.73333333333333328</v>
      </c>
      <c r="AG6" s="20">
        <f>SUM(AG4:AG5)</f>
        <v>105</v>
      </c>
      <c r="AH6" s="17"/>
      <c r="AI6" s="28"/>
      <c r="AJ6" s="41"/>
      <c r="AK6" s="42"/>
      <c r="AL6" s="10"/>
      <c r="AM6" s="35">
        <f>SUM(AM4:AM5)</f>
        <v>4</v>
      </c>
      <c r="AN6" s="35">
        <f>SUM(AN4:AN5)</f>
        <v>0</v>
      </c>
      <c r="AO6" s="35">
        <f>SUM(AO4:AO5)</f>
        <v>0</v>
      </c>
      <c r="AP6" s="35">
        <f>SUM(AP4:AP5)</f>
        <v>4</v>
      </c>
      <c r="AQ6" s="35">
        <f>SUM(AQ4:AQ5)</f>
        <v>18</v>
      </c>
      <c r="AR6" s="36">
        <f>PRODUCT(AQ6/AS6)</f>
        <v>0.58064516129032262</v>
      </c>
      <c r="AS6" s="38">
        <f>SUM(AS5:AS5)</f>
        <v>31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7" t="s">
        <v>16</v>
      </c>
      <c r="C8" s="48"/>
      <c r="D8" s="49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6"/>
      <c r="R8" s="16" t="s">
        <v>10</v>
      </c>
      <c r="S8" s="16"/>
      <c r="T8" s="53" t="s">
        <v>26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0" t="s">
        <v>15</v>
      </c>
      <c r="C9" s="3"/>
      <c r="D9" s="51"/>
      <c r="E9" s="46">
        <v>0</v>
      </c>
      <c r="F9" s="46">
        <v>0</v>
      </c>
      <c r="G9" s="46">
        <v>0</v>
      </c>
      <c r="H9" s="46">
        <v>0</v>
      </c>
      <c r="I9" s="46">
        <v>0</v>
      </c>
      <c r="J9" s="63">
        <v>0</v>
      </c>
      <c r="K9" s="16"/>
      <c r="L9" s="52">
        <v>0</v>
      </c>
      <c r="M9" s="52">
        <v>0</v>
      </c>
      <c r="N9" s="52">
        <v>0</v>
      </c>
      <c r="O9" s="52">
        <v>0</v>
      </c>
      <c r="Q9" s="16"/>
      <c r="R9" s="16"/>
      <c r="S9" s="16"/>
      <c r="T9" s="53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6">
        <f>PRODUCT(E6+Q6)</f>
        <v>0</v>
      </c>
      <c r="F10" s="46">
        <f>PRODUCT(F6+R6)</f>
        <v>0</v>
      </c>
      <c r="G10" s="46">
        <f>PRODUCT(G6+S6)</f>
        <v>0</v>
      </c>
      <c r="H10" s="46">
        <f>PRODUCT(H6+T6)</f>
        <v>0</v>
      </c>
      <c r="I10" s="46">
        <f>PRODUCT(I6+U6)</f>
        <v>0</v>
      </c>
      <c r="J10" s="63">
        <v>0</v>
      </c>
      <c r="K10" s="16"/>
      <c r="L10" s="52">
        <v>0</v>
      </c>
      <c r="M10" s="52">
        <v>0</v>
      </c>
      <c r="N10" s="52">
        <v>0</v>
      </c>
      <c r="O10" s="52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6">
        <f>PRODUCT(AA6+AM6)</f>
        <v>16</v>
      </c>
      <c r="F11" s="46">
        <f>PRODUCT(AB6+AN6)</f>
        <v>3</v>
      </c>
      <c r="G11" s="46">
        <f>PRODUCT(AC6+AO6)</f>
        <v>10</v>
      </c>
      <c r="H11" s="46">
        <f>PRODUCT(AD6+AP6)</f>
        <v>29</v>
      </c>
      <c r="I11" s="46">
        <f>PRODUCT(AE6+AQ6)</f>
        <v>95</v>
      </c>
      <c r="J11" s="63">
        <f>PRODUCT(I11/K11)</f>
        <v>0.69852941176470584</v>
      </c>
      <c r="K11" s="10">
        <f>PRODUCT(AG6+AS6)</f>
        <v>136</v>
      </c>
      <c r="L11" s="52">
        <f>PRODUCT((F11+G11)/E11)</f>
        <v>0.8125</v>
      </c>
      <c r="M11" s="52">
        <f>PRODUCT(H11/E11)</f>
        <v>1.8125</v>
      </c>
      <c r="N11" s="52">
        <f>PRODUCT((F11+G11+H11)/E11)</f>
        <v>2.625</v>
      </c>
      <c r="O11" s="52">
        <f>PRODUCT(I11/E11)</f>
        <v>5.9375</v>
      </c>
      <c r="Q11" s="16"/>
      <c r="R11" s="16"/>
      <c r="S11" s="16"/>
      <c r="T11" s="16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3" t="s">
        <v>13</v>
      </c>
      <c r="C12" s="44"/>
      <c r="D12" s="45"/>
      <c r="E12" s="46">
        <f>SUM(E9:E11)</f>
        <v>16</v>
      </c>
      <c r="F12" s="46">
        <f t="shared" ref="F12:I12" si="0">SUM(F9:F11)</f>
        <v>3</v>
      </c>
      <c r="G12" s="46">
        <f t="shared" si="0"/>
        <v>10</v>
      </c>
      <c r="H12" s="46">
        <f t="shared" si="0"/>
        <v>29</v>
      </c>
      <c r="I12" s="46">
        <f t="shared" si="0"/>
        <v>95</v>
      </c>
      <c r="J12" s="63">
        <f>PRODUCT(I12/K12)</f>
        <v>0.69852941176470584</v>
      </c>
      <c r="K12" s="16">
        <f>SUM(K9:K11)</f>
        <v>136</v>
      </c>
      <c r="L12" s="52">
        <f>PRODUCT((F12+G12)/E12)</f>
        <v>0.8125</v>
      </c>
      <c r="M12" s="52">
        <f>PRODUCT(H12/E12)</f>
        <v>1.8125</v>
      </c>
      <c r="N12" s="52">
        <f>PRODUCT((F12+G12+H12)/E12)</f>
        <v>2.625</v>
      </c>
      <c r="O12" s="52">
        <f>PRODUCT(I12/E12)</f>
        <v>5.9375</v>
      </c>
      <c r="Q12" s="10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xmlns:xlrd2="http://schemas.microsoft.com/office/spreadsheetml/2017/richdata2" ref="X4:AT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2023-09-01T18:46:56Z</dcterms:modified>
</cp:coreProperties>
</file>